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2\Zarządzenie Nr 128\"/>
    </mc:Choice>
  </mc:AlternateContent>
  <xr:revisionPtr revIDLastSave="0" documentId="13_ncr:1_{C1413985-6748-4A51-98B0-7EAED7D46894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3" i="1"/>
  <c r="H63" i="1"/>
  <c r="I63" i="1"/>
  <c r="E63" i="1"/>
  <c r="F19" i="1"/>
  <c r="E19" i="1" s="1"/>
  <c r="H16" i="1"/>
  <c r="E55" i="1"/>
  <c r="E29" i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79" i="1"/>
  <c r="G49" i="1"/>
  <c r="I49" i="1"/>
  <c r="F52" i="1"/>
  <c r="E52" i="1" s="1"/>
  <c r="F53" i="1"/>
  <c r="E53" i="1" s="1"/>
  <c r="F54" i="1"/>
  <c r="E54" i="1" s="1"/>
  <c r="F51" i="1"/>
  <c r="E51" i="1" s="1"/>
  <c r="D49" i="1"/>
  <c r="E75" i="1"/>
  <c r="E73" i="1" s="1"/>
  <c r="F73" i="1"/>
  <c r="D73" i="1"/>
  <c r="E33" i="1"/>
  <c r="I30" i="1"/>
  <c r="F32" i="1"/>
  <c r="F30" i="1" s="1"/>
  <c r="E30" i="1" s="1"/>
  <c r="D30" i="1"/>
  <c r="F68" i="1"/>
  <c r="E68" i="1" s="1"/>
  <c r="G56" i="1"/>
  <c r="H56" i="1"/>
  <c r="I56" i="1"/>
  <c r="E47" i="1"/>
  <c r="E48" i="1"/>
  <c r="E78" i="1"/>
  <c r="E76" i="1" s="1"/>
  <c r="F76" i="1"/>
  <c r="D76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8" i="1"/>
  <c r="E18" i="1" s="1"/>
  <c r="G16" i="1"/>
  <c r="D16" i="1"/>
  <c r="H79" i="1" l="1"/>
  <c r="G79" i="1"/>
  <c r="I79" i="1"/>
  <c r="D79" i="1"/>
  <c r="F9" i="1"/>
  <c r="E49" i="1"/>
  <c r="F49" i="1"/>
  <c r="E9" i="1"/>
  <c r="E32" i="1"/>
  <c r="E34" i="1"/>
  <c r="E56" i="1"/>
  <c r="F56" i="1"/>
  <c r="F34" i="1"/>
  <c r="F21" i="1"/>
  <c r="E38" i="1"/>
  <c r="F38" i="1"/>
  <c r="E23" i="1"/>
  <c r="E21" i="1" s="1"/>
  <c r="F16" i="1"/>
  <c r="E16" i="1"/>
  <c r="F79" i="1" l="1"/>
  <c r="E79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<sst xmlns="http://schemas.openxmlformats.org/spreadsheetml/2006/main" count="30" uniqueCount="19">
  <si>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</si>
  <si>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</si>
  <si>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</si>
  <si>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</si>
  <si>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</si>
  <si>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</si>
  <si>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</si>
  <si>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</si>
  <si>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</si>
  <si>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</si>
  <si>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</si>
  <si>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</si>
  <si>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</si>
  <si>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</si>
  <si>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</si>
  <si>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</si>
  <si>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</si>
  <si>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</si>
  <si>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4 do Zarządzenia Nr 128/2022 z dnia  30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</si>
</sst>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79"/>
  <sheetViews>
    <sheetView tabSelected="1" view="pageBreakPreview" zoomScaleSheetLayoutView="100" workbookViewId="0">
      <pane xSplit="4" ySplit="8" topLeftCell="E78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5.85546875" style="1" customWidth="1"/>
    <col min="6" max="6" width="14.710937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57" customHeight="1" x14ac:dyDescent="0.2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2" t="s">
        <v>1</v>
      </c>
      <c r="B5" s="42" t="s">
        <v>2</v>
      </c>
      <c r="C5" s="42" t="s">
        <v>3</v>
      </c>
      <c r="D5" s="39" t="s">
        <v>4</v>
      </c>
      <c r="E5" s="39" t="s">
        <v>5</v>
      </c>
      <c r="F5" s="39" t="s">
        <v>6</v>
      </c>
      <c r="G5" s="39"/>
      <c r="H5" s="39"/>
      <c r="I5" s="39"/>
      <c r="J5" s="39"/>
      <c r="K5" s="3"/>
    </row>
    <row r="6" spans="1:11" s="4" customFormat="1" ht="20.25" customHeight="1" x14ac:dyDescent="0.2">
      <c r="A6" s="42"/>
      <c r="B6" s="42"/>
      <c r="C6" s="42"/>
      <c r="D6" s="39"/>
      <c r="E6" s="39"/>
      <c r="F6" s="39" t="s">
        <v>7</v>
      </c>
      <c r="G6" s="39" t="s">
        <v>8</v>
      </c>
      <c r="H6" s="39"/>
      <c r="I6" s="39"/>
      <c r="J6" s="39" t="s">
        <v>9</v>
      </c>
      <c r="K6" s="3"/>
    </row>
    <row r="7" spans="1:11" s="4" customFormat="1" ht="116.25" customHeight="1" x14ac:dyDescent="0.2">
      <c r="A7" s="42"/>
      <c r="B7" s="42"/>
      <c r="C7" s="42"/>
      <c r="D7" s="39"/>
      <c r="E7" s="39"/>
      <c r="F7" s="39"/>
      <c r="G7" s="28" t="s">
        <v>10</v>
      </c>
      <c r="H7" s="28" t="s">
        <v>11</v>
      </c>
      <c r="I7" s="28" t="s">
        <v>12</v>
      </c>
      <c r="J7" s="39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5" t="s">
        <v>17</v>
      </c>
      <c r="C9" s="31" t="s">
        <v>13</v>
      </c>
      <c r="D9" s="33">
        <f>D10</f>
        <v>547184.57999999996</v>
      </c>
      <c r="E9" s="33">
        <f>SUM(E11:E15)</f>
        <v>547184.57999999996</v>
      </c>
      <c r="F9" s="33">
        <f t="shared" ref="F9:H9" si="0">SUM(F11:F15)</f>
        <v>547184.57999999996</v>
      </c>
      <c r="G9" s="33">
        <f t="shared" si="0"/>
        <v>3586.5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547184.57999999996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3000</v>
      </c>
      <c r="F11" s="34">
        <f>G11</f>
        <v>3000</v>
      </c>
      <c r="G11" s="34">
        <v>3000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513</v>
      </c>
      <c r="F12" s="34">
        <f t="shared" ref="F12:F13" si="2">G12</f>
        <v>513</v>
      </c>
      <c r="G12" s="34">
        <v>513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73.5</v>
      </c>
      <c r="F13" s="34">
        <f t="shared" si="2"/>
        <v>73.5</v>
      </c>
      <c r="G13" s="34">
        <v>73.5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7142.61</v>
      </c>
      <c r="F14" s="34">
        <v>7142.61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536455.47</v>
      </c>
      <c r="F15" s="34">
        <v>536455.47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53268</v>
      </c>
      <c r="E16" s="8">
        <f>E18+E19+E20</f>
        <v>53268</v>
      </c>
      <c r="F16" s="8">
        <f>F18+F19+F20</f>
        <v>53268</v>
      </c>
      <c r="G16" s="8">
        <f>G18+G19+G20</f>
        <v>44351.54</v>
      </c>
      <c r="H16" s="8">
        <f>H19+H20</f>
        <v>8916.4600000000009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53268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44351.54</v>
      </c>
      <c r="F18" s="10">
        <f>G18+H18+I18</f>
        <v>44351.54</v>
      </c>
      <c r="G18" s="10">
        <v>44351.54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7799.06</v>
      </c>
      <c r="F19" s="10">
        <f>H19</f>
        <v>7799.06</v>
      </c>
      <c r="G19" s="10"/>
      <c r="H19" s="10">
        <v>7799.06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1117.4000000000001</v>
      </c>
      <c r="F20" s="10">
        <f>G20+H20+I20</f>
        <v>1117.4000000000001</v>
      </c>
      <c r="G20" s="10"/>
      <c r="H20" s="10">
        <v>1117.4000000000001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26838.27</v>
      </c>
      <c r="E26" s="24">
        <f>F26</f>
        <v>26838.27</v>
      </c>
      <c r="F26" s="24">
        <f>F28+F29</f>
        <v>26838.27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26838.27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265.70999999999998</v>
      </c>
      <c r="F28" s="10">
        <v>265.70999999999998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26572.560000000001</v>
      </c>
      <c r="F29" s="10">
        <v>26572.560000000001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318.64</v>
      </c>
      <c r="E30" s="24">
        <f>F30</f>
        <v>318.64</v>
      </c>
      <c r="F30" s="24">
        <f>F32+F33</f>
        <v>318.64</v>
      </c>
      <c r="G30" s="24"/>
      <c r="H30" s="25"/>
      <c r="I30" s="25">
        <f>I32</f>
        <v>312.39999999999998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318.64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312.39999999999998</v>
      </c>
      <c r="F32" s="10">
        <f>I32</f>
        <v>312.39999999999998</v>
      </c>
      <c r="G32" s="10"/>
      <c r="H32" s="14"/>
      <c r="I32" s="14">
        <v>312.39999999999998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6.24</v>
      </c>
      <c r="F33" s="10">
        <v>6.24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9000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9000</v>
      </c>
      <c r="F36" s="10">
        <f>G36+H36+I36</f>
        <v>9000</v>
      </c>
      <c r="G36" s="10"/>
      <c r="H36" s="14"/>
      <c r="I36" s="14">
        <v>9000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135</v>
      </c>
      <c r="F37" s="10">
        <v>135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55657</v>
      </c>
      <c r="E38" s="8">
        <f>E40+E41+E42+E43+E44+E45+E46+E48+E47</f>
        <v>55657</v>
      </c>
      <c r="F38" s="8">
        <f>F40+F41+F42+F43+F44+F45+F46+F48+F47</f>
        <v>55657</v>
      </c>
      <c r="G38" s="8">
        <f>G40+G41+G42+G43+G44+G45+G46+G48+G47</f>
        <v>43003.35</v>
      </c>
      <c r="H38" s="8">
        <f>H40+H41+H42+H43+H44+H45+H46+H48+H47</f>
        <v>8682.5400000000009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55657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40140.35</v>
      </c>
      <c r="F40" s="10">
        <f>G40</f>
        <v>40140.35</v>
      </c>
      <c r="G40" s="10">
        <v>40140.35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7097.41</v>
      </c>
      <c r="F42" s="10">
        <f>H42</f>
        <v>7097.41</v>
      </c>
      <c r="G42" s="10"/>
      <c r="H42" s="14">
        <v>7097.41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1009.8</v>
      </c>
      <c r="F43" s="10">
        <f>H43</f>
        <v>1009.8</v>
      </c>
      <c r="G43" s="10"/>
      <c r="H43" s="14">
        <v>1009.8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895.11</v>
      </c>
      <c r="F44" s="10">
        <v>895.11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1371</v>
      </c>
      <c r="F45" s="10">
        <v>1371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575.33000000000004</v>
      </c>
      <c r="F48" s="10">
        <v>575.33000000000004</v>
      </c>
      <c r="G48" s="10"/>
      <c r="H48" s="14">
        <v>575.33000000000004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453037</v>
      </c>
      <c r="E49" s="8">
        <f>SUM(E51:E55)</f>
        <v>453037</v>
      </c>
      <c r="F49" s="8">
        <f>SUM(F51:F55)</f>
        <v>453037</v>
      </c>
      <c r="G49" s="8">
        <f t="shared" ref="G49:I49" si="4">SUM(G51:G54)</f>
        <v>6090</v>
      </c>
      <c r="H49" s="8">
        <f>SUM(H51:H54)</f>
        <v>646</v>
      </c>
      <c r="I49" s="8">
        <f t="shared" si="4"/>
        <v>444154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453037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444154</v>
      </c>
      <c r="F51" s="10">
        <f>I51+H51+G51</f>
        <v>444154</v>
      </c>
      <c r="G51" s="10"/>
      <c r="H51" s="14"/>
      <c r="I51" s="14">
        <v>444154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6090</v>
      </c>
      <c r="F52" s="10">
        <f t="shared" ref="F52:F54" si="6">I52+H52+G52</f>
        <v>6090</v>
      </c>
      <c r="G52" s="10">
        <v>6090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f>F55</f>
        <v>2147</v>
      </c>
      <c r="F55" s="10">
        <v>2147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1761338</v>
      </c>
      <c r="E56" s="8">
        <f>E58+E59+E60+E61+E62</f>
        <v>1761338</v>
      </c>
      <c r="F56" s="8">
        <f t="shared" ref="F56:I56" si="7">F58+F59+F60+F61+F62</f>
        <v>1761338</v>
      </c>
      <c r="G56" s="8">
        <f t="shared" si="7"/>
        <v>4000</v>
      </c>
      <c r="H56" s="8">
        <f t="shared" si="7"/>
        <v>786</v>
      </c>
      <c r="I56" s="8">
        <f t="shared" si="7"/>
        <v>1755525.81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1761338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1755525.81</v>
      </c>
      <c r="F58" s="10">
        <f>I58</f>
        <v>1755525.81</v>
      </c>
      <c r="G58" s="10"/>
      <c r="H58" s="14"/>
      <c r="I58" s="14">
        <v>1755525.81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1026.19</v>
      </c>
      <c r="F62" s="10">
        <v>1026.19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3340324</v>
      </c>
      <c r="E63" s="8">
        <f>E65+E66+E67+E68+E69+E70+E71+E72</f>
        <v>3340324</v>
      </c>
      <c r="F63" s="8">
        <f t="shared" ref="F63:I63" si="9">F65+F66+F67+F68+F69+F70+F71+F72</f>
        <v>3340324</v>
      </c>
      <c r="G63" s="8">
        <f t="shared" si="9"/>
        <v>70930</v>
      </c>
      <c r="H63" s="8">
        <f t="shared" si="9"/>
        <v>12200</v>
      </c>
      <c r="I63" s="8">
        <f t="shared" si="9"/>
        <v>3244874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3340324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2" si="10">F65</f>
        <v>3244874</v>
      </c>
      <c r="F65" s="10">
        <f>I65</f>
        <v>3244874</v>
      </c>
      <c r="G65" s="10"/>
      <c r="H65" s="14"/>
      <c r="I65" s="14">
        <v>3244874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10"/>
        <v>66000</v>
      </c>
      <c r="F66" s="10">
        <f>G66</f>
        <v>66000</v>
      </c>
      <c r="G66" s="10">
        <v>66000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10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10"/>
        <v>12000</v>
      </c>
      <c r="F68" s="10">
        <f>H68</f>
        <v>12000</v>
      </c>
      <c r="G68" s="10"/>
      <c r="H68" s="14">
        <v>12000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10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10"/>
        <v>2200</v>
      </c>
      <c r="F70" s="10">
        <v>2200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10"/>
        <v>8050</v>
      </c>
      <c r="F71" s="10">
        <v>8050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10"/>
        <v>2070</v>
      </c>
      <c r="F72" s="10">
        <v>2070</v>
      </c>
      <c r="G72" s="10"/>
      <c r="H72" s="14"/>
      <c r="I72" s="15"/>
      <c r="J72" s="15"/>
    </row>
    <row r="73" spans="1:10" s="27" customFormat="1" ht="20.100000000000001" customHeight="1" x14ac:dyDescent="0.2">
      <c r="A73" s="23">
        <v>855</v>
      </c>
      <c r="B73" s="23">
        <v>85503</v>
      </c>
      <c r="C73" s="23" t="s">
        <v>13</v>
      </c>
      <c r="D73" s="24">
        <f>D74</f>
        <v>944</v>
      </c>
      <c r="E73" s="24">
        <f>E75</f>
        <v>944</v>
      </c>
      <c r="F73" s="24">
        <f>F75</f>
        <v>944</v>
      </c>
      <c r="G73" s="24"/>
      <c r="H73" s="25"/>
      <c r="I73" s="26"/>
      <c r="J73" s="26"/>
    </row>
    <row r="74" spans="1:10" ht="20.100000000000001" customHeight="1" x14ac:dyDescent="0.2">
      <c r="A74" s="9"/>
      <c r="B74" s="9"/>
      <c r="C74" s="9">
        <v>2010</v>
      </c>
      <c r="D74" s="10">
        <v>944</v>
      </c>
      <c r="E74" s="10"/>
      <c r="F74" s="10"/>
      <c r="G74" s="10"/>
      <c r="H74" s="14"/>
      <c r="I74" s="15"/>
      <c r="J74" s="15"/>
    </row>
    <row r="75" spans="1:10" ht="20.100000000000001" customHeight="1" x14ac:dyDescent="0.2">
      <c r="A75" s="9"/>
      <c r="B75" s="9"/>
      <c r="C75" s="9">
        <v>4300</v>
      </c>
      <c r="D75" s="10"/>
      <c r="E75" s="10">
        <f>F75</f>
        <v>944</v>
      </c>
      <c r="F75" s="10">
        <v>944</v>
      </c>
      <c r="G75" s="10"/>
      <c r="H75" s="10"/>
      <c r="I75" s="10"/>
      <c r="J75" s="10"/>
    </row>
    <row r="76" spans="1:10" s="19" customFormat="1" ht="20.100000000000001" customHeight="1" x14ac:dyDescent="0.2">
      <c r="A76" s="7">
        <v>855</v>
      </c>
      <c r="B76" s="7">
        <v>85513</v>
      </c>
      <c r="C76" s="7" t="s">
        <v>13</v>
      </c>
      <c r="D76" s="8">
        <f>D77</f>
        <v>103008</v>
      </c>
      <c r="E76" s="8">
        <f>E78</f>
        <v>103008</v>
      </c>
      <c r="F76" s="8">
        <f>F78</f>
        <v>103008</v>
      </c>
      <c r="G76" s="8"/>
      <c r="H76" s="16"/>
      <c r="I76" s="21"/>
      <c r="J76" s="17"/>
    </row>
    <row r="77" spans="1:10" ht="20.100000000000001" customHeight="1" x14ac:dyDescent="0.2">
      <c r="A77" s="9"/>
      <c r="B77" s="9"/>
      <c r="C77" s="9">
        <v>2010</v>
      </c>
      <c r="D77" s="10">
        <v>103008</v>
      </c>
      <c r="E77" s="10"/>
      <c r="F77" s="10"/>
      <c r="G77" s="10"/>
      <c r="H77" s="14"/>
      <c r="I77" s="22"/>
      <c r="J77" s="15"/>
    </row>
    <row r="78" spans="1:10" ht="20.100000000000001" customHeight="1" x14ac:dyDescent="0.2">
      <c r="A78" s="9"/>
      <c r="B78" s="9"/>
      <c r="C78" s="9">
        <v>4130</v>
      </c>
      <c r="D78" s="10"/>
      <c r="E78" s="10">
        <f>F78</f>
        <v>103008</v>
      </c>
      <c r="F78" s="10">
        <v>103008</v>
      </c>
      <c r="G78" s="10"/>
      <c r="H78" s="14"/>
      <c r="I78" s="22"/>
      <c r="J78" s="15"/>
    </row>
    <row r="79" spans="1:10" ht="20.100000000000001" customHeight="1" x14ac:dyDescent="0.2">
      <c r="A79" s="36" t="s">
        <v>14</v>
      </c>
      <c r="B79" s="37"/>
      <c r="C79" s="38"/>
      <c r="D79" s="29">
        <f t="shared" ref="D79:I79" si="11">D16+D21+D34+D38+D56+D63+D76+D30+D73+D49+D9+D26</f>
        <v>6351988.4899999993</v>
      </c>
      <c r="E79" s="29">
        <f t="shared" si="11"/>
        <v>6351988.4899999993</v>
      </c>
      <c r="F79" s="29">
        <f t="shared" si="11"/>
        <v>6351988.4899999993</v>
      </c>
      <c r="G79" s="29">
        <f t="shared" si="11"/>
        <v>172744.33000000002</v>
      </c>
      <c r="H79" s="29">
        <f t="shared" si="11"/>
        <v>31384.06</v>
      </c>
      <c r="I79" s="29">
        <f t="shared" si="11"/>
        <v>5453866.2100000009</v>
      </c>
      <c r="J79" s="29">
        <f>J16+J21+J34+J38+J56+J63+J76+J30+J73+J49</f>
        <v>0</v>
      </c>
    </row>
  </sheetData>
  <mergeCells count="12">
    <mergeCell ref="A79:C79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2023-01-05T12:37:01Z</dcterms:modified>
</cp:coreProperties>
</file>